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94\1 výzva\"/>
    </mc:Choice>
  </mc:AlternateContent>
  <xr:revisionPtr revIDLastSave="0" documentId="13_ncr:1_{944181BD-A4E3-4033-8922-4B11B40D544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10" i="1" l="1"/>
  <c r="S11" i="1"/>
  <c r="T7" i="1"/>
  <c r="S8" i="1"/>
  <c r="S10" i="1"/>
  <c r="P10" i="1"/>
  <c r="P9" i="1"/>
  <c r="P12" i="1"/>
  <c r="S9" i="1"/>
  <c r="T9" i="1"/>
  <c r="S12" i="1"/>
  <c r="T12" i="1"/>
  <c r="S7" i="1" l="1"/>
  <c r="P7" i="1"/>
  <c r="R15" i="1" l="1"/>
  <c r="Q15" i="1"/>
</calcChain>
</file>

<file path=xl/sharedStrings.xml><?xml version="1.0" encoding="utf-8"?>
<sst xmlns="http://schemas.openxmlformats.org/spreadsheetml/2006/main" count="62" uniqueCount="48">
  <si>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</si>
  <si>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</si>
  <si>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</si>
  <si>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</si>
  <si>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</si>
  <si>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</si>
  <si>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</si>
  <si>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</si>
  <si>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</si>
  <si>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</si>
  <si>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</si>
  <si>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</si>
  <si>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</si>
  <si>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</si>
  <si>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</si>
  <si>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</si>
  <si>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</si>
  <si>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</si>
  <si>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</si>
  <si>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</si>
  <si>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</si>
  <si>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</si>
  <si>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</si>
  <si>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</si>
  <si>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</si>
  <si>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</si>
  <si>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</si>
  <si>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</si>
  <si>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</si>
  <si>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</si>
  <si>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</si>
  <si>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</si>
  <si>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</si>
  <si>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</si>
  <si>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194 - 2025 </t>
  </si>
  <si>
    <t>Dokovací stanice</t>
  </si>
  <si>
    <t>Společná faktura</t>
  </si>
  <si>
    <t>Ing. Tomáš Řeřicha, Ph.D.,
Tel.: 737 488 958,
37763 4534</t>
  </si>
  <si>
    <t>Univerzitní 26, 
301 00 Plzeň,
Fakulta elektrotechnická - Katedra materiálů a technologií,
místnost EK 415</t>
  </si>
  <si>
    <t>Notebook 14"</t>
  </si>
  <si>
    <t>Záruka na zboží 5 let, 
servis NBD on site.</t>
  </si>
  <si>
    <t>Záruka na zboží 5 let,
servis NBD on site.</t>
  </si>
  <si>
    <t>Notebook 14" dotykový</t>
  </si>
  <si>
    <r>
      <t xml:space="preserve">Dokovací stanice, </t>
    </r>
    <r>
      <rPr>
        <b/>
        <sz val="11"/>
        <color theme="1"/>
        <rFont val="Calibri"/>
        <family val="2"/>
        <charset val="238"/>
        <scheme val="minor"/>
      </rPr>
      <t xml:space="preserve">kompatibilní s notebookem v pol.č. 1. </t>
    </r>
    <r>
      <rPr>
        <sz val="11"/>
        <color theme="1"/>
        <rFont val="Calibri"/>
        <family val="2"/>
        <charset val="238"/>
        <scheme val="minor"/>
      </rPr>
      <t xml:space="preserve">
Podpora min. 3 monitorů (4K).
Min. 1x USB-C Thunderbolt 4. 
Min. 2x DisplayPort.
Min. 1x HDMI 2.1.
Min. 3x USB 3.0.
Min. 1x USB-C.
1x RJ-45.
Podpora Power Delivery.
Součástí dodávky musí být napájecí adaptér.
Barva černá, šedá.
Záruka 5 let NBD on-site.</t>
    </r>
  </si>
  <si>
    <r>
      <t xml:space="preserve">Dokovací stanice, </t>
    </r>
    <r>
      <rPr>
        <b/>
        <sz val="11"/>
        <color theme="1"/>
        <rFont val="Calibri"/>
        <family val="2"/>
        <charset val="238"/>
        <scheme val="minor"/>
      </rPr>
      <t>kompatibilní s notebookem v pol.č. 3.</t>
    </r>
    <r>
      <rPr>
        <sz val="11"/>
        <color theme="1"/>
        <rFont val="Calibri"/>
        <family val="2"/>
        <charset val="238"/>
        <scheme val="minor"/>
      </rPr>
      <t xml:space="preserve">
Podpora min. 3 monitorů (4K).
Min. 1x USB-C Thunderbolt 4.
Min. 2x DisplayPort.
Min. 1x HDMI 2.1.
Min. 3x USB 3.0.
Min. 1x USB-C.
1x RJ-45.
Podpora Power Delivery.
Součástí dodávky musí být napájecí adaptér.
Barva černá, šedá.
Záruka 5 let NBD on-site.</t>
    </r>
  </si>
  <si>
    <t>IPS technologie, úhlopříčka 14 palců, dotykový displej, rozlišení min. 1920 x 1200 WUXGA, Anti-Glare.
Výkon procesoru v Passmark CPU více než 18 000 bodů (platné ke dni 07.10.2025), min. 8 jader.
Alespoň 16 GB RAM.
Notebook musí být osazený min. 1 TB SSD (nebo větším).
Notebook musí být osazen webkamerou s rozlišením min. 5 Mpx.
Wi-Fi 6E a Bluetooth modul min. verze 5.3.
Čtečka otisků prstů, konektory min. 2x Thunderbolt 4.
Výdrž baterie alespoň 5 hodin. 
Klávesnice odolná proti polití, podsvícená CZ.
Celokovové šasi.
Dodávka včetně napájecího adaptéru.
Součástí dodávky dotykové pero.
Záruka 5 let NBD on site.</t>
  </si>
  <si>
    <t>Operační systém Windows 64-bit, předinstalovaný (Windows 10 nebo vyšší, nesmí to být licence typu K12 (EDU)).
OS Windows požadujeme z důvodu kompatibility s interními aplikacemi ZČU (Stag, Magion,...).</t>
  </si>
  <si>
    <t>IPS technologie, úhlopříčka 14 palců, rozlišení min. 1920 x 1200 WUXGA, anti glare.
Výkon procesoru v Passmark CPU více než 29 000 bodů (platné ke dni 7.10.2025), min. 14 jader, min. 14 vláken (Multithread Rating).
Alespoň 32 GB RAM.
Notebook musí být osazený min. 1 TB SSD (nebo větším).
Notebook musí být osazen webkamerou s rozlišením min. 5 Mpx.
Notebook musí být osazen i dedikovanou grafickou kartou, výkon GPU v Passmark GPU více než 10 000 bodů (platné ke dni 30.9.2025).
Wi-Fi 7 a Bluetooth modul min. verze 5.3.
Čtečka otisků prstů, čtečka Smart karet.
Konektory min.: 1x Thunderbolt 4, 1x RJ-45 (LAN).
Výdrž baterie alespoň 3 hodiny.
Klávesnice odolná proti polití, podsvícená CZ.
Celokovové šasi.
Dodávka včetně napájecího adaptéru.
Záruka 5 let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</si>
</sst>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52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0" fontId="6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24" fillId="4" borderId="20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3" fillId="6" borderId="20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0" fontId="13" fillId="6" borderId="24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8" fillId="3" borderId="24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165" fontId="0" fillId="0" borderId="13" xfId="0" applyNumberFormat="1" applyBorder="1" applyAlignment="1" applyProtection="1">
      <alignment horizontal="right" vertical="center" inden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4" fillId="4" borderId="17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3" fillId="6" borderId="17" xfId="0" applyFon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25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6"/>
  <sheetViews>
    <sheetView tabSelected="1" zoomScale="62" zoomScaleNormal="62" workbookViewId="0">
      <selection activeCell="R7" sqref="R7:R1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5" style="4" customWidth="1"/>
    <col min="4" max="4" width="12.28515625" style="139" customWidth="1"/>
    <col min="5" max="5" width="10.5703125" style="21" customWidth="1"/>
    <col min="6" max="6" width="134.425781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7.28515625" style="1" hidden="1" customWidth="1"/>
    <col min="12" max="12" width="29.7109375" style="1" customWidth="1"/>
    <col min="13" max="13" width="28.5703125" style="1" customWidth="1"/>
    <col min="14" max="14" width="37.5703125" style="5" customWidth="1"/>
    <col min="15" max="15" width="26" style="5" bestFit="1" customWidth="1"/>
    <col min="16" max="16" width="17.7109375" style="5" hidden="1" customWidth="1"/>
    <col min="17" max="17" width="22.710937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6.7109375" style="16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9" t="s">
        <v>28</v>
      </c>
      <c r="H6" s="30" t="s">
        <v>33</v>
      </c>
      <c r="I6" s="31" t="s">
        <v>16</v>
      </c>
      <c r="J6" s="28" t="s">
        <v>17</v>
      </c>
      <c r="K6" s="28" t="s">
        <v>31</v>
      </c>
      <c r="L6" s="32" t="s">
        <v>18</v>
      </c>
      <c r="M6" s="33" t="s">
        <v>19</v>
      </c>
      <c r="N6" s="32" t="s">
        <v>20</v>
      </c>
      <c r="O6" s="28" t="s">
        <v>26</v>
      </c>
      <c r="P6" s="32" t="s">
        <v>21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277.5" customHeight="1" thickTop="1" x14ac:dyDescent="0.25">
      <c r="A7" s="36"/>
      <c r="B7" s="37">
        <v>1</v>
      </c>
      <c r="C7" s="38" t="s">
        <v>42</v>
      </c>
      <c r="D7" s="39">
        <v>1</v>
      </c>
      <c r="E7" s="40" t="s">
        <v>29</v>
      </c>
      <c r="F7" s="41" t="s">
        <v>45</v>
      </c>
      <c r="G7" s="140"/>
      <c r="H7" s="140"/>
      <c r="I7" s="38" t="s">
        <v>36</v>
      </c>
      <c r="J7" s="42" t="s">
        <v>30</v>
      </c>
      <c r="K7" s="43"/>
      <c r="L7" s="44" t="s">
        <v>40</v>
      </c>
      <c r="M7" s="45" t="s">
        <v>37</v>
      </c>
      <c r="N7" s="45" t="s">
        <v>38</v>
      </c>
      <c r="O7" s="46" t="s">
        <v>32</v>
      </c>
      <c r="P7" s="47">
        <f>D7*Q7</f>
        <v>31000</v>
      </c>
      <c r="Q7" s="48">
        <v>31000</v>
      </c>
      <c r="R7" s="146"/>
      <c r="S7" s="49">
        <f>D7*R7</f>
        <v>0</v>
      </c>
      <c r="T7" s="50" t="str">
        <f>IF(R7+R8, IF(R7+R8&gt;Q7,"NEVYHOVUJE","VYHOVUJE")," ")</f>
        <v xml:space="preserve"> </v>
      </c>
      <c r="U7" s="51"/>
      <c r="V7" s="52" t="s">
        <v>11</v>
      </c>
    </row>
    <row r="8" spans="1:22" ht="60" customHeight="1" x14ac:dyDescent="0.25">
      <c r="A8" s="36"/>
      <c r="B8" s="53"/>
      <c r="C8" s="54"/>
      <c r="D8" s="55"/>
      <c r="E8" s="56"/>
      <c r="F8" s="57" t="s">
        <v>46</v>
      </c>
      <c r="G8" s="141"/>
      <c r="H8" s="58" t="s">
        <v>30</v>
      </c>
      <c r="I8" s="59"/>
      <c r="J8" s="60"/>
      <c r="K8" s="61"/>
      <c r="L8" s="62"/>
      <c r="M8" s="63"/>
      <c r="N8" s="63"/>
      <c r="O8" s="64"/>
      <c r="P8" s="65"/>
      <c r="Q8" s="66"/>
      <c r="R8" s="147"/>
      <c r="S8" s="67">
        <f>D7*R8</f>
        <v>0</v>
      </c>
      <c r="T8" s="68"/>
      <c r="U8" s="69"/>
      <c r="V8" s="70"/>
    </row>
    <row r="9" spans="1:22" ht="213" customHeight="1" x14ac:dyDescent="0.25">
      <c r="A9" s="36"/>
      <c r="B9" s="71">
        <v>2</v>
      </c>
      <c r="C9" s="72" t="s">
        <v>35</v>
      </c>
      <c r="D9" s="73">
        <v>1</v>
      </c>
      <c r="E9" s="74" t="s">
        <v>29</v>
      </c>
      <c r="F9" s="75" t="s">
        <v>43</v>
      </c>
      <c r="G9" s="142"/>
      <c r="H9" s="76" t="s">
        <v>30</v>
      </c>
      <c r="I9" s="59"/>
      <c r="J9" s="60"/>
      <c r="K9" s="61"/>
      <c r="L9" s="77" t="s">
        <v>40</v>
      </c>
      <c r="M9" s="78"/>
      <c r="N9" s="78"/>
      <c r="O9" s="64"/>
      <c r="P9" s="79">
        <f>D9*Q9</f>
        <v>5000</v>
      </c>
      <c r="Q9" s="80">
        <v>5000</v>
      </c>
      <c r="R9" s="148"/>
      <c r="S9" s="81">
        <f>D9*R9</f>
        <v>0</v>
      </c>
      <c r="T9" s="82" t="str">
        <f t="shared" ref="T9:T12" si="0">IF(ISNUMBER(R9), IF(R9&gt;Q9,"NEVYHOVUJE","VYHOVUJE")," ")</f>
        <v xml:space="preserve"> </v>
      </c>
      <c r="U9" s="69"/>
      <c r="V9" s="83" t="s">
        <v>12</v>
      </c>
    </row>
    <row r="10" spans="1:22" ht="289.5" customHeight="1" x14ac:dyDescent="0.25">
      <c r="A10" s="36"/>
      <c r="B10" s="84">
        <v>3</v>
      </c>
      <c r="C10" s="85" t="s">
        <v>39</v>
      </c>
      <c r="D10" s="86">
        <v>1</v>
      </c>
      <c r="E10" s="87" t="s">
        <v>29</v>
      </c>
      <c r="F10" s="88" t="s">
        <v>47</v>
      </c>
      <c r="G10" s="143"/>
      <c r="H10" s="143"/>
      <c r="I10" s="59"/>
      <c r="J10" s="60"/>
      <c r="K10" s="61"/>
      <c r="L10" s="89" t="s">
        <v>41</v>
      </c>
      <c r="M10" s="78"/>
      <c r="N10" s="78"/>
      <c r="O10" s="64"/>
      <c r="P10" s="90">
        <f>D10*Q10</f>
        <v>33000</v>
      </c>
      <c r="Q10" s="91">
        <v>33000</v>
      </c>
      <c r="R10" s="149"/>
      <c r="S10" s="92">
        <f>D10*R10</f>
        <v>0</v>
      </c>
      <c r="T10" s="93" t="str">
        <f>IF(R10+R11, IF(R10+R11&gt;Q10,"NEVYHOVUJE","VYHOVUJE")," ")</f>
        <v xml:space="preserve"> </v>
      </c>
      <c r="U10" s="69"/>
      <c r="V10" s="94" t="s">
        <v>11</v>
      </c>
    </row>
    <row r="11" spans="1:22" ht="59.25" customHeight="1" x14ac:dyDescent="0.25">
      <c r="A11" s="36"/>
      <c r="B11" s="53"/>
      <c r="C11" s="54"/>
      <c r="D11" s="55"/>
      <c r="E11" s="56"/>
      <c r="F11" s="95" t="s">
        <v>46</v>
      </c>
      <c r="G11" s="144"/>
      <c r="H11" s="96" t="s">
        <v>30</v>
      </c>
      <c r="I11" s="59"/>
      <c r="J11" s="60"/>
      <c r="K11" s="61"/>
      <c r="L11" s="62"/>
      <c r="M11" s="78"/>
      <c r="N11" s="78"/>
      <c r="O11" s="64"/>
      <c r="P11" s="65"/>
      <c r="Q11" s="66"/>
      <c r="R11" s="150"/>
      <c r="S11" s="97">
        <f>D10*R11</f>
        <v>0</v>
      </c>
      <c r="T11" s="68"/>
      <c r="U11" s="69"/>
      <c r="V11" s="70"/>
    </row>
    <row r="12" spans="1:22" ht="207.75" customHeight="1" thickBot="1" x14ac:dyDescent="0.3">
      <c r="A12" s="36"/>
      <c r="B12" s="98">
        <v>4</v>
      </c>
      <c r="C12" s="99" t="s">
        <v>35</v>
      </c>
      <c r="D12" s="100">
        <v>1</v>
      </c>
      <c r="E12" s="101" t="s">
        <v>29</v>
      </c>
      <c r="F12" s="102" t="s">
        <v>44</v>
      </c>
      <c r="G12" s="145"/>
      <c r="H12" s="103" t="s">
        <v>30</v>
      </c>
      <c r="I12" s="104"/>
      <c r="J12" s="105"/>
      <c r="K12" s="106"/>
      <c r="L12" s="107" t="s">
        <v>41</v>
      </c>
      <c r="M12" s="108"/>
      <c r="N12" s="108"/>
      <c r="O12" s="109"/>
      <c r="P12" s="110">
        <f>D12*Q12</f>
        <v>5000</v>
      </c>
      <c r="Q12" s="111">
        <v>5000</v>
      </c>
      <c r="R12" s="151"/>
      <c r="S12" s="112">
        <f>D12*R12</f>
        <v>0</v>
      </c>
      <c r="T12" s="113" t="str">
        <f t="shared" si="0"/>
        <v xml:space="preserve"> </v>
      </c>
      <c r="U12" s="114"/>
      <c r="V12" s="115" t="s">
        <v>12</v>
      </c>
    </row>
    <row r="13" spans="1:22" ht="17.45" customHeight="1" thickTop="1" thickBot="1" x14ac:dyDescent="0.3">
      <c r="B13" s="116"/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117" t="s">
        <v>25</v>
      </c>
      <c r="C14" s="117"/>
      <c r="D14" s="117"/>
      <c r="E14" s="117"/>
      <c r="F14" s="117"/>
      <c r="G14" s="117"/>
      <c r="H14" s="118"/>
      <c r="I14" s="118"/>
      <c r="J14" s="119"/>
      <c r="K14" s="119"/>
      <c r="L14" s="26"/>
      <c r="M14" s="26"/>
      <c r="N14" s="26"/>
      <c r="O14" s="120"/>
      <c r="P14" s="120"/>
      <c r="Q14" s="121" t="s">
        <v>9</v>
      </c>
      <c r="R14" s="122" t="s">
        <v>10</v>
      </c>
      <c r="S14" s="123"/>
      <c r="T14" s="124"/>
      <c r="U14" s="125"/>
      <c r="V14" s="126"/>
    </row>
    <row r="15" spans="1:22" ht="50.45" customHeight="1" thickTop="1" thickBot="1" x14ac:dyDescent="0.3">
      <c r="B15" s="127" t="s">
        <v>24</v>
      </c>
      <c r="C15" s="127"/>
      <c r="D15" s="127"/>
      <c r="E15" s="127"/>
      <c r="F15" s="127"/>
      <c r="G15" s="127"/>
      <c r="H15" s="127"/>
      <c r="I15" s="128"/>
      <c r="L15" s="6"/>
      <c r="M15" s="6"/>
      <c r="N15" s="6"/>
      <c r="O15" s="129"/>
      <c r="P15" s="129"/>
      <c r="Q15" s="130">
        <f>SUM(P7:P12)</f>
        <v>74000</v>
      </c>
      <c r="R15" s="131">
        <f>SUM(S7:S12)</f>
        <v>0</v>
      </c>
      <c r="S15" s="132"/>
      <c r="T15" s="133"/>
    </row>
    <row r="16" spans="1:22" ht="15.75" thickTop="1" x14ac:dyDescent="0.25">
      <c r="B16" s="134" t="s">
        <v>27</v>
      </c>
      <c r="C16" s="134"/>
      <c r="D16" s="134"/>
      <c r="E16" s="134"/>
      <c r="F16" s="134"/>
      <c r="G16" s="134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2:19" x14ac:dyDescent="0.25">
      <c r="B17" s="135"/>
      <c r="C17" s="135"/>
      <c r="D17" s="135"/>
      <c r="E17" s="135"/>
      <c r="F17" s="135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x14ac:dyDescent="0.25">
      <c r="B18" s="135"/>
      <c r="C18" s="135"/>
      <c r="D18" s="135"/>
      <c r="E18" s="135"/>
      <c r="F18" s="135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x14ac:dyDescent="0.25">
      <c r="B19" s="136"/>
      <c r="C19" s="137"/>
      <c r="D19" s="137"/>
      <c r="E19" s="137"/>
      <c r="F19" s="137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ht="19.899999999999999" customHeight="1" x14ac:dyDescent="0.25">
      <c r="C20" s="119"/>
      <c r="D20" s="138"/>
      <c r="E20" s="119"/>
      <c r="F20" s="119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119"/>
      <c r="D21" s="138"/>
      <c r="E21" s="119"/>
      <c r="F21" s="119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119"/>
      <c r="D22" s="138"/>
      <c r="E22" s="119"/>
      <c r="F22" s="119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119"/>
      <c r="D23" s="138"/>
      <c r="E23" s="119"/>
      <c r="F23" s="119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119"/>
      <c r="D24" s="138"/>
      <c r="E24" s="119"/>
      <c r="F24" s="119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119"/>
      <c r="D25" s="138"/>
      <c r="E25" s="119"/>
      <c r="F25" s="119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119"/>
      <c r="D26" s="138"/>
      <c r="E26" s="119"/>
      <c r="F26" s="119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119"/>
      <c r="D27" s="138"/>
      <c r="E27" s="119"/>
      <c r="F27" s="119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119"/>
      <c r="D28" s="138"/>
      <c r="E28" s="119"/>
      <c r="F28" s="119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119"/>
      <c r="D29" s="138"/>
      <c r="E29" s="119"/>
      <c r="F29" s="119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119"/>
      <c r="D30" s="138"/>
      <c r="E30" s="119"/>
      <c r="F30" s="119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119"/>
      <c r="D31" s="138"/>
      <c r="E31" s="119"/>
      <c r="F31" s="119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119"/>
      <c r="D32" s="138"/>
      <c r="E32" s="119"/>
      <c r="F32" s="119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19"/>
      <c r="D33" s="138"/>
      <c r="E33" s="119"/>
      <c r="F33" s="119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19"/>
      <c r="D34" s="138"/>
      <c r="E34" s="119"/>
      <c r="F34" s="119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19"/>
      <c r="D35" s="138"/>
      <c r="E35" s="119"/>
      <c r="F35" s="119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19"/>
      <c r="D36" s="138"/>
      <c r="E36" s="119"/>
      <c r="F36" s="119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19"/>
      <c r="D37" s="138"/>
      <c r="E37" s="119"/>
      <c r="F37" s="119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19"/>
      <c r="D38" s="138"/>
      <c r="E38" s="119"/>
      <c r="F38" s="119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19"/>
      <c r="D39" s="138"/>
      <c r="E39" s="119"/>
      <c r="F39" s="119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19"/>
      <c r="D40" s="138"/>
      <c r="E40" s="119"/>
      <c r="F40" s="119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19"/>
      <c r="D41" s="138"/>
      <c r="E41" s="119"/>
      <c r="F41" s="119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19"/>
      <c r="D42" s="138"/>
      <c r="E42" s="119"/>
      <c r="F42" s="119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19"/>
      <c r="D43" s="138"/>
      <c r="E43" s="119"/>
      <c r="F43" s="119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19"/>
      <c r="D44" s="138"/>
      <c r="E44" s="119"/>
      <c r="F44" s="119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19"/>
      <c r="D45" s="138"/>
      <c r="E45" s="119"/>
      <c r="F45" s="119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19"/>
      <c r="D46" s="138"/>
      <c r="E46" s="119"/>
      <c r="F46" s="119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19"/>
      <c r="D47" s="138"/>
      <c r="E47" s="119"/>
      <c r="F47" s="119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19"/>
      <c r="D48" s="138"/>
      <c r="E48" s="119"/>
      <c r="F48" s="119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19"/>
      <c r="D49" s="138"/>
      <c r="E49" s="119"/>
      <c r="F49" s="119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19"/>
      <c r="D50" s="138"/>
      <c r="E50" s="119"/>
      <c r="F50" s="119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19"/>
      <c r="D51" s="138"/>
      <c r="E51" s="119"/>
      <c r="F51" s="119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19"/>
      <c r="D52" s="138"/>
      <c r="E52" s="119"/>
      <c r="F52" s="119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19"/>
      <c r="D53" s="138"/>
      <c r="E53" s="119"/>
      <c r="F53" s="119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19"/>
      <c r="D54" s="138"/>
      <c r="E54" s="119"/>
      <c r="F54" s="119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19"/>
      <c r="D55" s="138"/>
      <c r="E55" s="119"/>
      <c r="F55" s="119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19"/>
      <c r="D56" s="138"/>
      <c r="E56" s="119"/>
      <c r="F56" s="119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19"/>
      <c r="D57" s="138"/>
      <c r="E57" s="119"/>
      <c r="F57" s="119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19"/>
      <c r="D58" s="138"/>
      <c r="E58" s="119"/>
      <c r="F58" s="119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19"/>
      <c r="D59" s="138"/>
      <c r="E59" s="119"/>
      <c r="F59" s="119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19"/>
      <c r="D60" s="138"/>
      <c r="E60" s="119"/>
      <c r="F60" s="119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19"/>
      <c r="D61" s="138"/>
      <c r="E61" s="119"/>
      <c r="F61" s="119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19"/>
      <c r="D62" s="138"/>
      <c r="E62" s="119"/>
      <c r="F62" s="119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19"/>
      <c r="D63" s="138"/>
      <c r="E63" s="119"/>
      <c r="F63" s="119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19"/>
      <c r="D64" s="138"/>
      <c r="E64" s="119"/>
      <c r="F64" s="119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19"/>
      <c r="D65" s="138"/>
      <c r="E65" s="119"/>
      <c r="F65" s="119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19"/>
      <c r="D66" s="138"/>
      <c r="E66" s="119"/>
      <c r="F66" s="119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19"/>
      <c r="D67" s="138"/>
      <c r="E67" s="119"/>
      <c r="F67" s="119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19"/>
      <c r="D68" s="138"/>
      <c r="E68" s="119"/>
      <c r="F68" s="119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19"/>
      <c r="D69" s="138"/>
      <c r="E69" s="119"/>
      <c r="F69" s="119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19"/>
      <c r="D70" s="138"/>
      <c r="E70" s="119"/>
      <c r="F70" s="119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19"/>
      <c r="D71" s="138"/>
      <c r="E71" s="119"/>
      <c r="F71" s="119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19"/>
      <c r="D72" s="138"/>
      <c r="E72" s="119"/>
      <c r="F72" s="119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19"/>
      <c r="D73" s="138"/>
      <c r="E73" s="119"/>
      <c r="F73" s="119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19"/>
      <c r="D74" s="138"/>
      <c r="E74" s="119"/>
      <c r="F74" s="119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19"/>
      <c r="D75" s="138"/>
      <c r="E75" s="119"/>
      <c r="F75" s="119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19"/>
      <c r="D76" s="138"/>
      <c r="E76" s="119"/>
      <c r="F76" s="119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19"/>
      <c r="D77" s="138"/>
      <c r="E77" s="119"/>
      <c r="F77" s="119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19"/>
      <c r="D78" s="138"/>
      <c r="E78" s="119"/>
      <c r="F78" s="119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19"/>
      <c r="D79" s="138"/>
      <c r="E79" s="119"/>
      <c r="F79" s="119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19"/>
      <c r="D80" s="138"/>
      <c r="E80" s="119"/>
      <c r="F80" s="119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19"/>
      <c r="D81" s="138"/>
      <c r="E81" s="119"/>
      <c r="F81" s="119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19"/>
      <c r="D82" s="138"/>
      <c r="E82" s="119"/>
      <c r="F82" s="119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19"/>
      <c r="D83" s="138"/>
      <c r="E83" s="119"/>
      <c r="F83" s="119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19"/>
      <c r="D84" s="138"/>
      <c r="E84" s="119"/>
      <c r="F84" s="119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19"/>
      <c r="D85" s="138"/>
      <c r="E85" s="119"/>
      <c r="F85" s="119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19"/>
      <c r="D86" s="138"/>
      <c r="E86" s="119"/>
      <c r="F86" s="119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19"/>
      <c r="D87" s="138"/>
      <c r="E87" s="119"/>
      <c r="F87" s="119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19"/>
      <c r="D88" s="138"/>
      <c r="E88" s="119"/>
      <c r="F88" s="119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19"/>
      <c r="D89" s="138"/>
      <c r="E89" s="119"/>
      <c r="F89" s="119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19"/>
      <c r="D90" s="138"/>
      <c r="E90" s="119"/>
      <c r="F90" s="119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19"/>
      <c r="D91" s="138"/>
      <c r="E91" s="119"/>
      <c r="F91" s="119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19"/>
      <c r="D92" s="138"/>
      <c r="E92" s="119"/>
      <c r="F92" s="119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19"/>
      <c r="D93" s="138"/>
      <c r="E93" s="119"/>
      <c r="F93" s="119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19"/>
      <c r="D94" s="138"/>
      <c r="E94" s="119"/>
      <c r="F94" s="119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19"/>
      <c r="D95" s="138"/>
      <c r="E95" s="119"/>
      <c r="F95" s="119"/>
      <c r="G95" s="15"/>
      <c r="H95" s="15"/>
      <c r="I95" s="10"/>
      <c r="J95" s="10"/>
      <c r="K95" s="10"/>
      <c r="L95" s="10"/>
      <c r="M95" s="10"/>
      <c r="N95" s="16"/>
      <c r="O95" s="16"/>
      <c r="P95" s="16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</sheetData>
  <sheetProtection algorithmName="SHA-512" hashValue="NyBGOBZAQu1FP/rLkyRCzbCaRGcbNq8hEG+HOpo1WPgkUdLJDB91uUNsBqECxZjYnEa5NxZYaAaCSrFgmIfOKg==" saltValue="FqJwkQrJYI7tk38WULapbA==" spinCount="100000" sheet="1" objects="1" scenarios="1"/>
  <mergeCells count="32">
    <mergeCell ref="C10:C11"/>
    <mergeCell ref="D10:D11"/>
    <mergeCell ref="E10:E11"/>
    <mergeCell ref="L10:L11"/>
    <mergeCell ref="M7:M12"/>
    <mergeCell ref="N7:N12"/>
    <mergeCell ref="T7:T8"/>
    <mergeCell ref="Q10:Q11"/>
    <mergeCell ref="V7:V8"/>
    <mergeCell ref="O7:O12"/>
    <mergeCell ref="U7:U12"/>
    <mergeCell ref="Q7:Q8"/>
    <mergeCell ref="P7:P8"/>
    <mergeCell ref="P10:P11"/>
    <mergeCell ref="T10:T11"/>
    <mergeCell ref="V10:V11"/>
    <mergeCell ref="B1:D1"/>
    <mergeCell ref="G5:H5"/>
    <mergeCell ref="B16:G16"/>
    <mergeCell ref="R15:T15"/>
    <mergeCell ref="R14:T14"/>
    <mergeCell ref="B14:G14"/>
    <mergeCell ref="B15:H15"/>
    <mergeCell ref="L7:L8"/>
    <mergeCell ref="I7:I12"/>
    <mergeCell ref="J7:J12"/>
    <mergeCell ref="K7:K12"/>
    <mergeCell ref="B7:B8"/>
    <mergeCell ref="C7:C8"/>
    <mergeCell ref="D7:D8"/>
    <mergeCell ref="E7:E8"/>
    <mergeCell ref="B10:B11"/>
  </mergeCells>
  <phoneticPr fontId="27" type="noConversion"/>
  <conditionalFormatting sqref="R7:R12 G7:H12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2">
    <cfRule type="notContainsBlanks" dxfId="2" priority="78">
      <formula>LEN(TRIM(G7))&gt;0</formula>
    </cfRule>
  </conditionalFormatting>
  <conditionalFormatting sqref="T7 T9:T10 T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0 E12" xr:uid="{349A6282-9232-40B5-B155-0C95E3B5B228}">
      <formula1>"ks,bal,sada,m,"</formula1>
    </dataValidation>
    <dataValidation type="list" allowBlank="1" showInputMessage="1" showErrorMessage="1" sqref="J7:J8" xr:uid="{E38DD96A-6D04-4578-8DD7-E114CCBA39DA}">
      <formula1>"ANO,NE"</formula1>
    </dataValidation>
  </dataValidations>
  <hyperlinks>
    <hyperlink ref="H6" location="'Výpočetní technika'!B15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ignoredErrors>
    <ignoredError sqref="S8 S11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V9:V10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2025-10-17T06:08:41Z</dcterms:modified>
</cp:coreProperties>
</file>